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330" windowHeight="3885" tabRatio="932" activeTab="3"/>
  </bookViews>
  <sheets>
    <sheet name="Reduction Summer" sheetId="1" r:id="rId1"/>
    <sheet name="Reduction Winter" sheetId="2" r:id="rId2"/>
    <sheet name="Baseline Summer" sheetId="3" r:id="rId3"/>
    <sheet name="Baseline Winter" sheetId="4" r:id="rId4"/>
    <sheet name="Compare Summer" sheetId="5" r:id="rId5"/>
    <sheet name="Compare Winter" sheetId="6" r:id="rId6"/>
    <sheet name="BaselineGraph" sheetId="7" r:id="rId7"/>
    <sheet name="ReductionGraph" sheetId="8" r:id="rId8"/>
    <sheet name="PercentExceedance" sheetId="9" r:id="rId9"/>
  </sheets>
  <definedNames>
    <definedName name="_Toc190163588" localSheetId="4">'Compare Summer'!$A$1</definedName>
  </definedNames>
  <calcPr fullCalcOnLoad="1"/>
</workbook>
</file>

<file path=xl/sharedStrings.xml><?xml version="1.0" encoding="utf-8"?>
<sst xmlns="http://schemas.openxmlformats.org/spreadsheetml/2006/main" count="156" uniqueCount="34">
  <si>
    <t>TOTAL P    MG/M3</t>
  </si>
  <si>
    <t>Total phosphorus</t>
  </si>
  <si>
    <t>ug/l</t>
  </si>
  <si>
    <t>index</t>
  </si>
  <si>
    <t>Percentage</t>
  </si>
  <si>
    <t>Percent of time during growing season that Chl a exceeds 10 ug/L</t>
  </si>
  <si>
    <t>Percent of time during growing season that Chl a exceeds 20 ug/L</t>
  </si>
  <si>
    <t>Percent of time during growing season that Chl a exceeds 30 ug/L</t>
  </si>
  <si>
    <t>Percent of time during growing season that Chl a exceeds 40 ug/L</t>
  </si>
  <si>
    <t>Percent of time during growing season that Chl a exceeds 50 ug/L</t>
  </si>
  <si>
    <t>Percent of time during growing season that Chl a exceeds 60 ug/L</t>
  </si>
  <si>
    <t>Trophic state index TP</t>
  </si>
  <si>
    <t>Interpretation</t>
  </si>
  <si>
    <t>Reduction Scenario</t>
  </si>
  <si>
    <t>BASELINE</t>
  </si>
  <si>
    <t>Segment 1</t>
  </si>
  <si>
    <t>Segment 2</t>
  </si>
  <si>
    <t>Segment 3</t>
  </si>
  <si>
    <t>Segment 4</t>
  </si>
  <si>
    <t>Segment 5</t>
  </si>
  <si>
    <t>Cutler Reservoir Modeling Results</t>
  </si>
  <si>
    <t>North</t>
  </si>
  <si>
    <t>South</t>
  </si>
  <si>
    <t>Overall</t>
  </si>
  <si>
    <t>Baseline</t>
  </si>
  <si>
    <t>Reduction</t>
  </si>
  <si>
    <t>Northern Reservoir</t>
  </si>
  <si>
    <t>Southern Reservoir</t>
  </si>
  <si>
    <t>Table 6.Q. Predicted Reservoir Response to Target Phosphorus Load Reduction in Summer Season (May – October)</t>
  </si>
  <si>
    <t>Table 6.Q. Predicted Reservoir Response to Target Phosphorus Load Reduction in Winter Season (November - April)</t>
  </si>
  <si>
    <t>Table for Report</t>
  </si>
  <si>
    <t>mg/l</t>
  </si>
  <si>
    <t>Units</t>
  </si>
  <si>
    <t>TP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</si>
</sst>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_);_(* \(#,##0.000\);_(* &quot;-&quot;???_);_(@_)"/>
    <numFmt numFmtId="167" formatCode="_(* #,##0.0_);_(* \(#,##0.0\);_(* &quot;-&quot;??_);_(@_)"/>
    <numFmt numFmtId="168" formatCode="0.0%"/>
    <numFmt numFmtId="169" formatCode="0.000%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0"/>
    <numFmt numFmtId="178" formatCode="_(* #,##0_);_(* \(#,##0\);_(* &quot;-&quot;??_);_(@_)"/>
    <numFmt numFmtId="179" formatCode="_(* #,##0.0_);_(* \(#,##0.0\);_(* &quot;-&quot;?_);_(@_)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167" fontId="1" fillId="0" borderId="1" xfId="15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167" fontId="0" fillId="0" borderId="0" xfId="15" applyNumberFormat="1" applyAlignment="1">
      <alignment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167" fontId="0" fillId="0" borderId="6" xfId="15" applyNumberFormat="1" applyFill="1" applyBorder="1" applyAlignment="1">
      <alignment/>
    </xf>
    <xf numFmtId="167" fontId="0" fillId="0" borderId="6" xfId="15" applyNumberFormat="1" applyBorder="1" applyAlignment="1">
      <alignment/>
    </xf>
    <xf numFmtId="167" fontId="0" fillId="0" borderId="0" xfId="15" applyNumberFormat="1" applyFill="1" applyAlignment="1">
      <alignment/>
    </xf>
    <xf numFmtId="0" fontId="1" fillId="0" borderId="0" xfId="0" applyFont="1" applyAlignment="1">
      <alignment/>
    </xf>
    <xf numFmtId="164" fontId="0" fillId="0" borderId="5" xfId="0" applyNumberFormat="1" applyBorder="1" applyAlignment="1">
      <alignment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/>
    </xf>
    <xf numFmtId="167" fontId="0" fillId="0" borderId="6" xfId="15" applyNumberFormat="1" applyFill="1" applyBorder="1" applyAlignment="1">
      <alignment/>
    </xf>
    <xf numFmtId="167" fontId="0" fillId="0" borderId="6" xfId="15" applyNumberFormat="1" applyBorder="1" applyAlignment="1">
      <alignment/>
    </xf>
    <xf numFmtId="167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67" fontId="1" fillId="0" borderId="9" xfId="15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167" fontId="1" fillId="0" borderId="9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 wrapText="1"/>
    </xf>
    <xf numFmtId="2" fontId="0" fillId="0" borderId="12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12" xfId="0" applyNumberFormat="1" applyBorder="1" applyAlignment="1">
      <alignment/>
    </xf>
    <xf numFmtId="178" fontId="0" fillId="0" borderId="6" xfId="15" applyNumberFormat="1" applyFill="1" applyBorder="1" applyAlignment="1">
      <alignment/>
    </xf>
    <xf numFmtId="178" fontId="0" fillId="0" borderId="6" xfId="15" applyNumberFormat="1" applyBorder="1" applyAlignment="1">
      <alignment/>
    </xf>
    <xf numFmtId="178" fontId="0" fillId="0" borderId="0" xfId="15" applyNumberFormat="1" applyFill="1" applyAlignment="1">
      <alignment/>
    </xf>
    <xf numFmtId="178" fontId="0" fillId="0" borderId="0" xfId="0" applyNumberFormat="1" applyFill="1" applyAlignment="1">
      <alignment/>
    </xf>
    <xf numFmtId="43" fontId="0" fillId="0" borderId="6" xfId="15" applyNumberFormat="1" applyFill="1" applyBorder="1" applyAlignment="1">
      <alignment/>
    </xf>
    <xf numFmtId="43" fontId="0" fillId="0" borderId="6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25"/>
          <c:w val="0.788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PercentExceedance!$D$5</c:f>
              <c:strCache>
                <c:ptCount val="1"/>
                <c:pt idx="0">
                  <c:v>Segment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PercentExceedance!$E$5</c:f>
              <c:strCache>
                <c:ptCount val="1"/>
                <c:pt idx="0">
                  <c:v>Segment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PercentExceedance!$F$5</c:f>
              <c:strCache>
                <c:ptCount val="1"/>
                <c:pt idx="0">
                  <c:v>Segment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PercentExceedance!$G$5</c:f>
              <c:strCache>
                <c:ptCount val="1"/>
                <c:pt idx="0">
                  <c:v>Segment 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PercentExceedance!$G$6:$G$11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PercentExceedance!$H$5</c:f>
              <c:strCache>
                <c:ptCount val="1"/>
                <c:pt idx="0">
                  <c:v>Segment 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PercentExceedance!$H$6:$H$11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4749652"/>
        <c:axId val="65638005"/>
      </c:lineChart>
      <c:catAx>
        <c:axId val="1474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Chlorophyll 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Frequency of exceedance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9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18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25"/>
          <c:w val="0.788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PercentExceedance!$D$5</c:f>
              <c:strCache>
                <c:ptCount val="1"/>
                <c:pt idx="0">
                  <c:v>Segment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PercentExceedance!$D$17:$D$22</c:f>
              <c:numCache>
                <c:ptCount val="6"/>
                <c:pt idx="0">
                  <c:v>58.952606201171875</c:v>
                </c:pt>
                <c:pt idx="1">
                  <c:v>18.620786666870117</c:v>
                </c:pt>
                <c:pt idx="2">
                  <c:v>6.10609769821167</c:v>
                </c:pt>
                <c:pt idx="3">
                  <c:v>2.2230498790740967</c:v>
                </c:pt>
                <c:pt idx="4">
                  <c:v>0.8909992575645447</c:v>
                </c:pt>
                <c:pt idx="5">
                  <c:v>0.38711607456207275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PercentExceedance!$E$5</c:f>
              <c:strCache>
                <c:ptCount val="1"/>
                <c:pt idx="0">
                  <c:v>Segment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PercentExceedance!$E$17:$E$22</c:f>
              <c:numCache>
                <c:ptCount val="6"/>
                <c:pt idx="0">
                  <c:v>74.9356689453125</c:v>
                </c:pt>
                <c:pt idx="1">
                  <c:v>32.78943634033203</c:v>
                </c:pt>
                <c:pt idx="2">
                  <c:v>13.572325706481934</c:v>
                </c:pt>
                <c:pt idx="3">
                  <c:v>5.89431095123291</c:v>
                </c:pt>
                <c:pt idx="4">
                  <c:v>2.7210991382598877</c:v>
                </c:pt>
                <c:pt idx="5">
                  <c:v>1.3300628662109375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PercentExceedance!$F$5</c:f>
              <c:strCache>
                <c:ptCount val="1"/>
                <c:pt idx="0">
                  <c:v>Segment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PercentExceedance!$F$17:$F$22</c:f>
              <c:numCache>
                <c:ptCount val="6"/>
                <c:pt idx="0">
                  <c:v>79.58360290527344</c:v>
                </c:pt>
                <c:pt idx="1">
                  <c:v>38.536705017089844</c:v>
                </c:pt>
                <c:pt idx="2">
                  <c:v>17.2237548828125</c:v>
                </c:pt>
                <c:pt idx="3">
                  <c:v>7.936192035675049</c:v>
                </c:pt>
                <c:pt idx="4">
                  <c:v>3.843172073364258</c:v>
                </c:pt>
                <c:pt idx="5">
                  <c:v>1.9552621841430664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PercentExceedance!$G$5</c:f>
              <c:strCache>
                <c:ptCount val="1"/>
                <c:pt idx="0">
                  <c:v>Segment 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PercentExceedance!$G$17:$G$22</c:f>
              <c:numCache>
                <c:ptCount val="6"/>
                <c:pt idx="0">
                  <c:v>81.7756576538086</c:v>
                </c:pt>
                <c:pt idx="1">
                  <c:v>41.627140045166016</c:v>
                </c:pt>
                <c:pt idx="2">
                  <c:v>19.342315673828125</c:v>
                </c:pt>
                <c:pt idx="3">
                  <c:v>9.18605899810791</c:v>
                </c:pt>
                <c:pt idx="4">
                  <c:v>4.558901786804199</c:v>
                </c:pt>
                <c:pt idx="5">
                  <c:v>2.3676326274871826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PercentExceedance!$H$5</c:f>
              <c:strCache>
                <c:ptCount val="1"/>
                <c:pt idx="0">
                  <c:v>Segment 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PercentExceedance!$C$6:$C$11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cat>
          <c:val>
            <c:numRef>
              <c:f>PercentExceedance!$H$17:$H$22</c:f>
              <c:numCache>
                <c:ptCount val="6"/>
                <c:pt idx="0">
                  <c:v>71.53055572509766</c:v>
                </c:pt>
                <c:pt idx="1">
                  <c:v>29.142135620117188</c:v>
                </c:pt>
                <c:pt idx="2">
                  <c:v>11.443798065185547</c:v>
                </c:pt>
                <c:pt idx="3">
                  <c:v>4.773814678192139</c:v>
                </c:pt>
                <c:pt idx="4">
                  <c:v>2.1335668563842773</c:v>
                </c:pt>
                <c:pt idx="5">
                  <c:v>1.015027642250061</c:v>
                </c:pt>
              </c:numCache>
            </c:numRef>
          </c:val>
          <c:smooth val="0"/>
        </c:ser>
        <c:marker val="1"/>
        <c:axId val="53871134"/>
        <c:axId val="15078159"/>
      </c:lineChart>
      <c:catAx>
        <c:axId val="5387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Chlorophyll 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Frequency of exceedance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1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18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showGridLines="0" workbookViewId="0" topLeftCell="B1">
      <selection activeCell="S5" sqref="S5:U5"/>
    </sheetView>
  </sheetViews>
  <sheetFormatPr defaultColWidth="9.140625" defaultRowHeight="12.75"/>
  <cols>
    <col min="1" max="1" width="27.8515625" style="0" hidden="1" customWidth="1"/>
    <col min="2" max="2" width="31.140625" style="4" customWidth="1"/>
    <col min="3" max="3" width="13.421875" style="11" hidden="1" customWidth="1"/>
    <col min="4" max="4" width="14.00390625" style="19" hidden="1" customWidth="1"/>
    <col min="5" max="5" width="12.7109375" style="19" hidden="1" customWidth="1"/>
    <col min="6" max="6" width="11.8515625" style="19" hidden="1" customWidth="1"/>
    <col min="7" max="7" width="12.57421875" style="19" hidden="1" customWidth="1"/>
    <col min="8" max="11" width="13.28125" style="19" hidden="1" customWidth="1"/>
    <col min="12" max="12" width="18.140625" style="0" hidden="1" customWidth="1"/>
    <col min="13" max="13" width="14.7109375" style="0" customWidth="1"/>
    <col min="14" max="14" width="14.140625" style="0" bestFit="1" customWidth="1"/>
    <col min="15" max="18" width="11.8515625" style="0" bestFit="1" customWidth="1"/>
  </cols>
  <sheetData>
    <row r="1" spans="2:14" ht="15">
      <c r="B1" s="12" t="s">
        <v>20</v>
      </c>
      <c r="N1" t="s">
        <v>30</v>
      </c>
    </row>
    <row r="2" ht="13.5" thickBot="1"/>
    <row r="3" spans="2:21" ht="19.5" customHeight="1">
      <c r="B3" s="39"/>
      <c r="C3" s="40"/>
      <c r="D3" s="41" t="s">
        <v>15</v>
      </c>
      <c r="E3" s="41" t="s">
        <v>16</v>
      </c>
      <c r="F3" s="41" t="s">
        <v>17</v>
      </c>
      <c r="G3" s="41" t="s">
        <v>18</v>
      </c>
      <c r="H3" s="41" t="s">
        <v>19</v>
      </c>
      <c r="I3" s="41" t="s">
        <v>21</v>
      </c>
      <c r="J3" s="41" t="s">
        <v>22</v>
      </c>
      <c r="K3" s="41" t="s">
        <v>23</v>
      </c>
      <c r="L3" s="42" t="s">
        <v>12</v>
      </c>
      <c r="M3" s="42" t="s">
        <v>32</v>
      </c>
      <c r="N3" s="43" t="str">
        <f aca="true" t="shared" si="0" ref="N3:U3">D3</f>
        <v>Segment 1</v>
      </c>
      <c r="O3" s="43" t="str">
        <f t="shared" si="0"/>
        <v>Segment 2</v>
      </c>
      <c r="P3" s="43" t="str">
        <f t="shared" si="0"/>
        <v>Segment 3</v>
      </c>
      <c r="Q3" s="43" t="str">
        <f t="shared" si="0"/>
        <v>Segment 4</v>
      </c>
      <c r="R3" s="43" t="str">
        <f t="shared" si="0"/>
        <v>Segment 5</v>
      </c>
      <c r="S3" s="43" t="str">
        <f t="shared" si="0"/>
        <v>North</v>
      </c>
      <c r="T3" s="43" t="str">
        <f t="shared" si="0"/>
        <v>South</v>
      </c>
      <c r="U3" s="44" t="str">
        <f t="shared" si="0"/>
        <v>Overall</v>
      </c>
    </row>
    <row r="4" spans="1:21" ht="12.75">
      <c r="A4" t="s">
        <v>0</v>
      </c>
      <c r="B4" s="45" t="s">
        <v>1</v>
      </c>
      <c r="C4" s="35" t="s">
        <v>2</v>
      </c>
      <c r="D4" s="1">
        <v>65.34900665283203</v>
      </c>
      <c r="E4" s="1">
        <v>66.2147216796875</v>
      </c>
      <c r="F4" s="1">
        <v>67.18582916259766</v>
      </c>
      <c r="G4" s="1">
        <v>90.38581085205078</v>
      </c>
      <c r="H4" s="1">
        <v>19.933813095092773</v>
      </c>
      <c r="I4" s="36">
        <f>AVERAGE(D4:F4)</f>
        <v>66.24985249837239</v>
      </c>
      <c r="J4" s="36">
        <f>AVERAGE(G4:H4)</f>
        <v>55.15981197357178</v>
      </c>
      <c r="K4" s="36">
        <v>98.48875427246094</v>
      </c>
      <c r="L4" s="37"/>
      <c r="M4" s="37" t="s">
        <v>31</v>
      </c>
      <c r="N4" s="38">
        <f aca="true" t="shared" si="1" ref="N4:U4">D4/1000</f>
        <v>0.06534900665283203</v>
      </c>
      <c r="O4" s="38">
        <f t="shared" si="1"/>
        <v>0.0662147216796875</v>
      </c>
      <c r="P4" s="38">
        <f t="shared" si="1"/>
        <v>0.06718582916259766</v>
      </c>
      <c r="Q4" s="38">
        <f t="shared" si="1"/>
        <v>0.09038581085205079</v>
      </c>
      <c r="R4" s="38">
        <f t="shared" si="1"/>
        <v>0.019933813095092772</v>
      </c>
      <c r="S4" s="38">
        <f t="shared" si="1"/>
        <v>0.0662498524983724</v>
      </c>
      <c r="T4" s="38">
        <f t="shared" si="1"/>
        <v>0.055159811973571775</v>
      </c>
      <c r="U4" s="46">
        <f t="shared" si="1"/>
        <v>0.09848875427246094</v>
      </c>
    </row>
    <row r="5" spans="2:21" ht="12.75">
      <c r="B5" s="16" t="s">
        <v>11</v>
      </c>
      <c r="C5" s="17" t="s">
        <v>3</v>
      </c>
      <c r="E5" s="1"/>
      <c r="N5" s="1">
        <v>64.42188262939453</v>
      </c>
      <c r="O5" s="1">
        <v>64.61165618896484</v>
      </c>
      <c r="P5" s="1">
        <v>64.82160949707031</v>
      </c>
      <c r="Q5" s="1">
        <v>69.09893798828125</v>
      </c>
      <c r="R5" s="1">
        <v>47.3006591796875</v>
      </c>
      <c r="S5" s="1">
        <f>AVERAGE(N5:P5)</f>
        <v>64.61838277180989</v>
      </c>
      <c r="T5" s="1">
        <f>AVERAGE(Q5:R5)</f>
        <v>58.199798583984375</v>
      </c>
      <c r="U5" s="1">
        <f>AVERAGE(N5:R5)</f>
        <v>62.05094909667969</v>
      </c>
    </row>
    <row r="6" ht="12.75">
      <c r="E6" s="1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showGridLines="0" workbookViewId="0" topLeftCell="B1">
      <selection activeCell="S5" sqref="S5:U5"/>
    </sheetView>
  </sheetViews>
  <sheetFormatPr defaultColWidth="9.140625" defaultRowHeight="12.75"/>
  <cols>
    <col min="1" max="1" width="27.8515625" style="0" hidden="1" customWidth="1"/>
    <col min="2" max="2" width="31.140625" style="4" customWidth="1"/>
    <col min="3" max="3" width="13.421875" style="11" hidden="1" customWidth="1"/>
    <col min="4" max="4" width="14.00390625" style="19" hidden="1" customWidth="1"/>
    <col min="5" max="5" width="12.7109375" style="19" hidden="1" customWidth="1"/>
    <col min="6" max="6" width="11.8515625" style="19" hidden="1" customWidth="1"/>
    <col min="7" max="7" width="12.57421875" style="19" hidden="1" customWidth="1"/>
    <col min="8" max="11" width="13.28125" style="19" hidden="1" customWidth="1"/>
    <col min="12" max="12" width="20.8515625" style="0" hidden="1" customWidth="1"/>
    <col min="13" max="13" width="9.28125" style="0" customWidth="1"/>
    <col min="14" max="21" width="9.28125" style="0" bestFit="1" customWidth="1"/>
  </cols>
  <sheetData>
    <row r="1" ht="15">
      <c r="B1" s="12" t="s">
        <v>20</v>
      </c>
    </row>
    <row r="2" ht="13.5" thickBot="1"/>
    <row r="3" spans="2:21" ht="19.5" customHeight="1">
      <c r="B3" s="7"/>
      <c r="C3" s="9"/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21</v>
      </c>
      <c r="J3" s="5" t="s">
        <v>22</v>
      </c>
      <c r="K3" s="5" t="s">
        <v>23</v>
      </c>
      <c r="L3" s="6" t="s">
        <v>12</v>
      </c>
      <c r="M3" s="42" t="s">
        <v>32</v>
      </c>
      <c r="N3" s="43" t="str">
        <f>D3</f>
        <v>Segment 1</v>
      </c>
      <c r="O3" s="43" t="str">
        <f aca="true" t="shared" si="0" ref="O3:U3">E3</f>
        <v>Segment 2</v>
      </c>
      <c r="P3" s="43" t="str">
        <f t="shared" si="0"/>
        <v>Segment 3</v>
      </c>
      <c r="Q3" s="43" t="str">
        <f t="shared" si="0"/>
        <v>Segment 4</v>
      </c>
      <c r="R3" s="43" t="str">
        <f t="shared" si="0"/>
        <v>Segment 5</v>
      </c>
      <c r="S3" s="43" t="str">
        <f t="shared" si="0"/>
        <v>North</v>
      </c>
      <c r="T3" s="43" t="str">
        <f t="shared" si="0"/>
        <v>South</v>
      </c>
      <c r="U3" s="44" t="str">
        <f t="shared" si="0"/>
        <v>Overall</v>
      </c>
    </row>
    <row r="4" spans="1:21" ht="12.75">
      <c r="A4" t="s">
        <v>0</v>
      </c>
      <c r="B4" s="8" t="s">
        <v>1</v>
      </c>
      <c r="C4" s="10" t="s">
        <v>2</v>
      </c>
      <c r="D4" s="1">
        <v>74.6561050415039</v>
      </c>
      <c r="E4" s="1">
        <v>76.01078033447266</v>
      </c>
      <c r="F4" s="1">
        <v>75.5906753540039</v>
      </c>
      <c r="G4" s="1">
        <v>159.56663513183594</v>
      </c>
      <c r="H4" s="1">
        <v>28.267044067382812</v>
      </c>
      <c r="I4" s="26">
        <f>AVERAGE(D4:F4)</f>
        <v>75.41918690999348</v>
      </c>
      <c r="J4" s="26">
        <f>AVERAGE(G4:H4)</f>
        <v>93.91683959960938</v>
      </c>
      <c r="K4" s="1">
        <v>112.36934661865234</v>
      </c>
      <c r="L4" s="27"/>
      <c r="M4" s="37" t="s">
        <v>31</v>
      </c>
      <c r="N4" s="47">
        <f>D4/1000</f>
        <v>0.07465610504150391</v>
      </c>
      <c r="O4" s="47">
        <f aca="true" t="shared" si="1" ref="O4:U4">E4/1000</f>
        <v>0.07601078033447266</v>
      </c>
      <c r="P4" s="47">
        <f t="shared" si="1"/>
        <v>0.0755906753540039</v>
      </c>
      <c r="Q4" s="47">
        <f t="shared" si="1"/>
        <v>0.15956663513183594</v>
      </c>
      <c r="R4" s="47">
        <f t="shared" si="1"/>
        <v>0.028267044067382813</v>
      </c>
      <c r="S4" s="47">
        <f t="shared" si="1"/>
        <v>0.07541918690999348</v>
      </c>
      <c r="T4" s="47">
        <f t="shared" si="1"/>
        <v>0.09391683959960938</v>
      </c>
      <c r="U4" s="48">
        <f t="shared" si="1"/>
        <v>0.11236934661865235</v>
      </c>
    </row>
    <row r="5" spans="2:21" ht="12.75">
      <c r="B5" s="16" t="s">
        <v>11</v>
      </c>
      <c r="C5" s="17" t="s">
        <v>3</v>
      </c>
      <c r="E5" s="1"/>
      <c r="N5" s="1">
        <v>66.34190368652344</v>
      </c>
      <c r="O5" s="1">
        <v>66.6012191772461</v>
      </c>
      <c r="P5" s="1">
        <v>66.52130126953125</v>
      </c>
      <c r="Q5" s="1">
        <v>77.2948989868164</v>
      </c>
      <c r="R5" s="1">
        <v>52.33726501464844</v>
      </c>
      <c r="S5" s="1">
        <f>AVERAGE(N5:P5)</f>
        <v>66.48814137776692</v>
      </c>
      <c r="T5" s="1">
        <f>AVERAGE(Q5:R5)</f>
        <v>64.81608200073242</v>
      </c>
      <c r="U5" s="1">
        <f>AVERAGE(N5:R5)</f>
        <v>65.81931762695312</v>
      </c>
    </row>
    <row r="6" ht="12.75">
      <c r="E6" s="1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workbookViewId="0" topLeftCell="B1">
      <selection activeCell="N4" sqref="N4:Q4"/>
    </sheetView>
  </sheetViews>
  <sheetFormatPr defaultColWidth="9.140625" defaultRowHeight="12.75"/>
  <cols>
    <col min="1" max="1" width="27.8515625" style="0" hidden="1" customWidth="1"/>
    <col min="2" max="2" width="31.140625" style="4" customWidth="1"/>
    <col min="3" max="3" width="13.421875" style="11" hidden="1" customWidth="1"/>
    <col min="4" max="4" width="14.00390625" style="19" hidden="1" customWidth="1"/>
    <col min="5" max="5" width="12.7109375" style="19" hidden="1" customWidth="1"/>
    <col min="6" max="6" width="11.8515625" style="19" hidden="1" customWidth="1"/>
    <col min="7" max="7" width="12.57421875" style="19" hidden="1" customWidth="1"/>
    <col min="8" max="11" width="13.28125" style="19" hidden="1" customWidth="1"/>
    <col min="12" max="12" width="37.00390625" style="0" hidden="1" customWidth="1"/>
    <col min="13" max="13" width="14.7109375" style="0" customWidth="1"/>
    <col min="14" max="14" width="14.28125" style="0" bestFit="1" customWidth="1"/>
    <col min="15" max="18" width="12.00390625" style="0" bestFit="1" customWidth="1"/>
    <col min="19" max="21" width="9.28125" style="0" bestFit="1" customWidth="1"/>
  </cols>
  <sheetData>
    <row r="1" spans="2:14" ht="15">
      <c r="B1" s="12" t="s">
        <v>20</v>
      </c>
      <c r="N1" t="s">
        <v>30</v>
      </c>
    </row>
    <row r="2" ht="13.5" thickBot="1"/>
    <row r="3" spans="2:22" ht="19.5" customHeight="1">
      <c r="B3" s="39"/>
      <c r="C3" s="40"/>
      <c r="D3" s="41" t="s">
        <v>15</v>
      </c>
      <c r="E3" s="41" t="s">
        <v>16</v>
      </c>
      <c r="F3" s="41" t="s">
        <v>17</v>
      </c>
      <c r="G3" s="41" t="s">
        <v>18</v>
      </c>
      <c r="H3" s="41" t="s">
        <v>19</v>
      </c>
      <c r="I3" s="41" t="s">
        <v>21</v>
      </c>
      <c r="J3" s="41" t="s">
        <v>22</v>
      </c>
      <c r="K3" s="41" t="s">
        <v>23</v>
      </c>
      <c r="L3" s="42" t="s">
        <v>12</v>
      </c>
      <c r="M3" s="42" t="s">
        <v>32</v>
      </c>
      <c r="N3" s="43" t="str">
        <f>D3</f>
        <v>Segment 1</v>
      </c>
      <c r="O3" s="43" t="str">
        <f aca="true" t="shared" si="0" ref="O3:U3">E3</f>
        <v>Segment 2</v>
      </c>
      <c r="P3" s="43" t="str">
        <f t="shared" si="0"/>
        <v>Segment 3</v>
      </c>
      <c r="Q3" s="43" t="str">
        <f t="shared" si="0"/>
        <v>Segment 4</v>
      </c>
      <c r="R3" s="43" t="str">
        <f t="shared" si="0"/>
        <v>Segment 5</v>
      </c>
      <c r="S3" s="43" t="str">
        <f t="shared" si="0"/>
        <v>North</v>
      </c>
      <c r="T3" s="43" t="str">
        <f t="shared" si="0"/>
        <v>South</v>
      </c>
      <c r="U3" s="44" t="str">
        <f t="shared" si="0"/>
        <v>Overall</v>
      </c>
      <c r="V3" s="34"/>
    </row>
    <row r="4" spans="1:22" ht="12.75">
      <c r="A4" t="s">
        <v>0</v>
      </c>
      <c r="B4" s="45" t="s">
        <v>1</v>
      </c>
      <c r="C4" s="35" t="s">
        <v>2</v>
      </c>
      <c r="D4" s="1">
        <v>124.72482299804688</v>
      </c>
      <c r="E4" s="1">
        <v>126.86479949951172</v>
      </c>
      <c r="F4" s="1">
        <v>128.9827880859375</v>
      </c>
      <c r="G4" s="1">
        <v>234.2213897705078</v>
      </c>
      <c r="H4" s="1">
        <v>89.79353332519531</v>
      </c>
      <c r="I4" s="36">
        <f>AVERAGE(D4:F4)</f>
        <v>126.8574701944987</v>
      </c>
      <c r="J4" s="36">
        <f>AVERAGE(G4:H4)</f>
        <v>162.00746154785156</v>
      </c>
      <c r="K4" s="36">
        <v>190.35781860351562</v>
      </c>
      <c r="L4" s="37"/>
      <c r="M4" s="37" t="s">
        <v>31</v>
      </c>
      <c r="N4" s="38">
        <f>D4/1000</f>
        <v>0.12472482299804688</v>
      </c>
      <c r="O4" s="38">
        <f aca="true" t="shared" si="1" ref="O4:U4">E4/1000</f>
        <v>0.1268647994995117</v>
      </c>
      <c r="P4" s="38">
        <f t="shared" si="1"/>
        <v>0.1289827880859375</v>
      </c>
      <c r="Q4" s="38">
        <f t="shared" si="1"/>
        <v>0.23422138977050783</v>
      </c>
      <c r="R4" s="38">
        <f t="shared" si="1"/>
        <v>0.08979353332519531</v>
      </c>
      <c r="S4" s="38">
        <f t="shared" si="1"/>
        <v>0.1268574701944987</v>
      </c>
      <c r="T4" s="38">
        <f t="shared" si="1"/>
        <v>0.16200746154785156</v>
      </c>
      <c r="U4" s="46">
        <f t="shared" si="1"/>
        <v>0.19035781860351564</v>
      </c>
      <c r="V4" s="32"/>
    </row>
    <row r="5" spans="2:21" ht="12.75">
      <c r="B5" s="16" t="s">
        <v>11</v>
      </c>
      <c r="C5" s="17" t="s">
        <v>3</v>
      </c>
      <c r="E5"/>
      <c r="F5"/>
      <c r="G5"/>
      <c r="N5" s="1">
        <v>73.74250793457031</v>
      </c>
      <c r="O5" s="1">
        <v>73.9878158569336</v>
      </c>
      <c r="P5" s="1">
        <v>74.22657012939453</v>
      </c>
      <c r="Q5" s="1">
        <v>82.8293685913086</v>
      </c>
      <c r="R5" s="1">
        <v>69.01453399658203</v>
      </c>
      <c r="S5" s="1">
        <f>AVERAGE(N5:P5)</f>
        <v>73.98563130696614</v>
      </c>
      <c r="T5" s="1">
        <f>AVERAGE(Q5:R5)</f>
        <v>75.92195129394531</v>
      </c>
      <c r="U5" s="1">
        <f>AVERAGE(N5:R5)</f>
        <v>74.76015930175781</v>
      </c>
    </row>
    <row r="6" spans="5:7" ht="12.75">
      <c r="E6" s="1"/>
      <c r="F6" s="1"/>
      <c r="G6" s="1"/>
    </row>
    <row r="7" spans="5:7" ht="12.75">
      <c r="E7"/>
      <c r="F7"/>
      <c r="G7"/>
    </row>
    <row r="8" spans="5:7" ht="12.75">
      <c r="E8"/>
      <c r="F8"/>
      <c r="G8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showGridLines="0" tabSelected="1" workbookViewId="0" topLeftCell="B1">
      <selection activeCell="P4" sqref="P4:Q4"/>
    </sheetView>
  </sheetViews>
  <sheetFormatPr defaultColWidth="9.140625" defaultRowHeight="12.75"/>
  <cols>
    <col min="1" max="1" width="27.8515625" style="0" hidden="1" customWidth="1"/>
    <col min="2" max="2" width="31.140625" style="4" customWidth="1"/>
    <col min="3" max="3" width="13.421875" style="11" hidden="1" customWidth="1"/>
    <col min="4" max="4" width="14.00390625" style="19" hidden="1" customWidth="1"/>
    <col min="5" max="5" width="12.7109375" style="19" hidden="1" customWidth="1"/>
    <col min="6" max="6" width="11.8515625" style="19" hidden="1" customWidth="1"/>
    <col min="7" max="7" width="12.57421875" style="19" hidden="1" customWidth="1"/>
    <col min="8" max="11" width="13.28125" style="19" hidden="1" customWidth="1"/>
    <col min="12" max="12" width="37.00390625" style="0" hidden="1" customWidth="1"/>
    <col min="13" max="13" width="9.28125" style="0" customWidth="1"/>
    <col min="17" max="17" width="11.8515625" style="0" bestFit="1" customWidth="1"/>
  </cols>
  <sheetData>
    <row r="1" ht="15">
      <c r="B1" s="12" t="s">
        <v>20</v>
      </c>
    </row>
    <row r="2" ht="13.5" thickBot="1"/>
    <row r="3" spans="2:21" ht="19.5" customHeight="1">
      <c r="B3" s="7"/>
      <c r="C3" s="9"/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21</v>
      </c>
      <c r="J3" s="5" t="s">
        <v>22</v>
      </c>
      <c r="K3" s="5" t="s">
        <v>23</v>
      </c>
      <c r="L3" s="6" t="s">
        <v>12</v>
      </c>
      <c r="M3" s="42" t="s">
        <v>32</v>
      </c>
      <c r="N3" s="43" t="str">
        <f>D3</f>
        <v>Segment 1</v>
      </c>
      <c r="O3" s="43" t="str">
        <f aca="true" t="shared" si="0" ref="O3:U3">E3</f>
        <v>Segment 2</v>
      </c>
      <c r="P3" s="43" t="str">
        <f t="shared" si="0"/>
        <v>Segment 3</v>
      </c>
      <c r="Q3" s="43" t="str">
        <f t="shared" si="0"/>
        <v>Segment 4</v>
      </c>
      <c r="R3" s="43" t="str">
        <f t="shared" si="0"/>
        <v>Segment 5</v>
      </c>
      <c r="S3" s="43" t="str">
        <f t="shared" si="0"/>
        <v>North</v>
      </c>
      <c r="T3" s="43" t="str">
        <f t="shared" si="0"/>
        <v>South</v>
      </c>
      <c r="U3" s="44" t="str">
        <f t="shared" si="0"/>
        <v>Overall</v>
      </c>
    </row>
    <row r="4" spans="1:21" ht="12.75">
      <c r="A4" t="s">
        <v>0</v>
      </c>
      <c r="B4" s="8" t="s">
        <v>1</v>
      </c>
      <c r="C4" s="10" t="s">
        <v>2</v>
      </c>
      <c r="D4" s="1">
        <v>131.1043243408203</v>
      </c>
      <c r="E4" s="1">
        <v>133.7803955078125</v>
      </c>
      <c r="F4" s="1">
        <v>130.8499755859375</v>
      </c>
      <c r="G4" s="1">
        <v>310.40191650390625</v>
      </c>
      <c r="H4" s="1">
        <v>143.43174743652344</v>
      </c>
      <c r="I4" s="26">
        <f>AVERAGE(D4:F4)</f>
        <v>131.91156514485678</v>
      </c>
      <c r="J4" s="26">
        <f>AVERAGE(G4:H4)</f>
        <v>226.91683197021484</v>
      </c>
      <c r="K4" s="1">
        <v>237.72933959960938</v>
      </c>
      <c r="L4" s="27"/>
      <c r="M4" s="37" t="s">
        <v>31</v>
      </c>
      <c r="N4" s="38">
        <f>D4/1000</f>
        <v>0.1311043243408203</v>
      </c>
      <c r="O4" s="38">
        <f aca="true" t="shared" si="1" ref="O4:U4">E4/1000</f>
        <v>0.1337803955078125</v>
      </c>
      <c r="P4" s="38">
        <f t="shared" si="1"/>
        <v>0.1308499755859375</v>
      </c>
      <c r="Q4" s="38">
        <f t="shared" si="1"/>
        <v>0.31040191650390625</v>
      </c>
      <c r="R4" s="38">
        <f t="shared" si="1"/>
        <v>0.14343174743652343</v>
      </c>
      <c r="S4" s="38">
        <f t="shared" si="1"/>
        <v>0.13191156514485677</v>
      </c>
      <c r="T4" s="38">
        <f t="shared" si="1"/>
        <v>0.22691683197021484</v>
      </c>
      <c r="U4" s="46">
        <f t="shared" si="1"/>
        <v>0.23772933959960937</v>
      </c>
    </row>
    <row r="5" spans="2:21" ht="12.75">
      <c r="B5" s="16" t="s">
        <v>11</v>
      </c>
      <c r="C5" s="17" t="s">
        <v>3</v>
      </c>
      <c r="E5" s="1"/>
      <c r="N5" s="1">
        <v>74.46182250976562</v>
      </c>
      <c r="O5" s="1">
        <v>74.7531967163086</v>
      </c>
      <c r="P5" s="1">
        <v>74.43382263183594</v>
      </c>
      <c r="Q5" s="1">
        <v>86.89005279541016</v>
      </c>
      <c r="R5" s="1">
        <v>75.7576904296875</v>
      </c>
      <c r="S5" s="1">
        <f>AVERAGE(N5:P5)</f>
        <v>74.54961395263672</v>
      </c>
      <c r="T5" s="1">
        <f>AVERAGE(Q5:R5)</f>
        <v>81.32387161254883</v>
      </c>
      <c r="U5" s="1">
        <f>AVERAGE(N5:R5)</f>
        <v>77.25931701660156</v>
      </c>
    </row>
    <row r="6" ht="12.75">
      <c r="E6" s="1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Y6"/>
  <sheetViews>
    <sheetView showGridLines="0" workbookViewId="0" topLeftCell="I1">
      <selection activeCell="C6" sqref="C6:Y6"/>
    </sheetView>
  </sheetViews>
  <sheetFormatPr defaultColWidth="9.140625" defaultRowHeight="12.75"/>
  <cols>
    <col min="1" max="1" width="19.7109375" style="3" customWidth="1"/>
    <col min="2" max="2" width="10.00390625" style="0" customWidth="1"/>
    <col min="3" max="3" width="11.7109375" style="0" bestFit="1" customWidth="1"/>
    <col min="4" max="4" width="10.00390625" style="0" customWidth="1"/>
    <col min="5" max="5" width="0" style="0" hidden="1" customWidth="1"/>
    <col min="6" max="6" width="11.28125" style="0" customWidth="1"/>
    <col min="7" max="7" width="10.421875" style="0" customWidth="1"/>
    <col min="8" max="8" width="0" style="0" hidden="1" customWidth="1"/>
    <col min="9" max="9" width="11.28125" style="0" customWidth="1"/>
    <col min="10" max="10" width="10.28125" style="0" customWidth="1"/>
    <col min="11" max="11" width="0" style="0" hidden="1" customWidth="1"/>
    <col min="12" max="12" width="11.28125" style="0" customWidth="1"/>
    <col min="13" max="13" width="10.00390625" style="0" customWidth="1"/>
    <col min="14" max="14" width="0" style="0" hidden="1" customWidth="1"/>
    <col min="15" max="15" width="11.28125" style="0" customWidth="1"/>
    <col min="16" max="16" width="9.8515625" style="0" customWidth="1"/>
    <col min="17" max="17" width="0" style="0" hidden="1" customWidth="1"/>
    <col min="18" max="18" width="11.28125" style="0" customWidth="1"/>
    <col min="19" max="19" width="9.8515625" style="0" customWidth="1"/>
    <col min="20" max="20" width="0" style="0" hidden="1" customWidth="1"/>
    <col min="21" max="21" width="11.28125" style="0" customWidth="1"/>
    <col min="22" max="22" width="9.8515625" style="0" customWidth="1"/>
    <col min="23" max="23" width="0" style="0" hidden="1" customWidth="1"/>
    <col min="24" max="24" width="11.28125" style="0" customWidth="1"/>
    <col min="25" max="25" width="9.8515625" style="0" customWidth="1"/>
  </cols>
  <sheetData>
    <row r="1" ht="15.75">
      <c r="A1" s="33" t="s">
        <v>28</v>
      </c>
    </row>
    <row r="2" spans="1:25" s="21" customFormat="1" ht="30.75" customHeight="1">
      <c r="A2" s="20"/>
      <c r="B2" s="20"/>
      <c r="C2" s="14" t="s">
        <v>15</v>
      </c>
      <c r="D2" s="14"/>
      <c r="F2" s="14" t="s">
        <v>16</v>
      </c>
      <c r="G2" s="14"/>
      <c r="I2" s="14" t="s">
        <v>17</v>
      </c>
      <c r="J2" s="14"/>
      <c r="L2" s="14" t="s">
        <v>18</v>
      </c>
      <c r="M2" s="14"/>
      <c r="O2" s="14" t="s">
        <v>19</v>
      </c>
      <c r="P2" s="14"/>
      <c r="R2" s="14" t="s">
        <v>26</v>
      </c>
      <c r="S2" s="14"/>
      <c r="U2" s="14" t="s">
        <v>27</v>
      </c>
      <c r="V2" s="14"/>
      <c r="X2" s="14" t="s">
        <v>23</v>
      </c>
      <c r="Y2" s="14"/>
    </row>
    <row r="3" spans="1:25" ht="12.75">
      <c r="A3" s="13"/>
      <c r="B3" s="15"/>
      <c r="C3" s="14" t="s">
        <v>24</v>
      </c>
      <c r="D3" s="28" t="s">
        <v>25</v>
      </c>
      <c r="F3" s="14" t="s">
        <v>24</v>
      </c>
      <c r="G3" s="28" t="s">
        <v>25</v>
      </c>
      <c r="I3" s="14" t="s">
        <v>24</v>
      </c>
      <c r="J3" s="28" t="s">
        <v>25</v>
      </c>
      <c r="L3" s="14" t="s">
        <v>24</v>
      </c>
      <c r="M3" s="28" t="s">
        <v>25</v>
      </c>
      <c r="O3" s="14" t="s">
        <v>24</v>
      </c>
      <c r="P3" s="28" t="s">
        <v>25</v>
      </c>
      <c r="R3" s="14" t="s">
        <v>24</v>
      </c>
      <c r="S3" s="28" t="s">
        <v>25</v>
      </c>
      <c r="U3" s="14" t="s">
        <v>24</v>
      </c>
      <c r="V3" s="28" t="s">
        <v>25</v>
      </c>
      <c r="X3" s="14" t="s">
        <v>24</v>
      </c>
      <c r="Y3" s="28" t="s">
        <v>25</v>
      </c>
    </row>
    <row r="4" spans="1:25" s="18" customFormat="1" ht="12.75">
      <c r="A4" s="16" t="s">
        <v>1</v>
      </c>
      <c r="B4" s="17" t="s">
        <v>2</v>
      </c>
      <c r="C4" s="22">
        <f>'Baseline Summer'!D4</f>
        <v>124.72482299804688</v>
      </c>
      <c r="D4" s="23">
        <f>'Reduction Summer'!D4</f>
        <v>65.34900665283203</v>
      </c>
      <c r="E4" s="24"/>
      <c r="F4" s="23">
        <f>'Baseline Summer'!E4</f>
        <v>126.86479949951172</v>
      </c>
      <c r="G4" s="22">
        <f>'Reduction Summer'!E4</f>
        <v>66.2147216796875</v>
      </c>
      <c r="H4" s="24"/>
      <c r="I4" s="23">
        <f>'Baseline Summer'!F4</f>
        <v>128.9827880859375</v>
      </c>
      <c r="J4" s="22">
        <f>'Reduction Summer'!F4</f>
        <v>67.18582916259766</v>
      </c>
      <c r="K4" s="24"/>
      <c r="L4" s="23">
        <f>'Baseline Summer'!G4</f>
        <v>234.2213897705078</v>
      </c>
      <c r="M4" s="22">
        <f>'Reduction Summer'!G4</f>
        <v>90.38581085205078</v>
      </c>
      <c r="N4" s="24"/>
      <c r="O4" s="23">
        <f>'Baseline Summer'!H4</f>
        <v>89.79353332519531</v>
      </c>
      <c r="P4" s="22">
        <f>'Reduction Summer'!H4</f>
        <v>19.933813095092773</v>
      </c>
      <c r="R4" s="23">
        <f>'Baseline Summer'!I4</f>
        <v>126.8574701944987</v>
      </c>
      <c r="S4" s="22">
        <f>'Reduction Summer'!I4</f>
        <v>66.24985249837239</v>
      </c>
      <c r="U4" s="23">
        <f>'Baseline Summer'!J4</f>
        <v>162.00746154785156</v>
      </c>
      <c r="V4" s="22">
        <f>'Reduction Summer'!J4</f>
        <v>55.15981197357178</v>
      </c>
      <c r="X4" s="23">
        <f>'Baseline Summer'!K4</f>
        <v>190.35781860351562</v>
      </c>
      <c r="Y4" s="22">
        <f>'Reduction Summer'!K4</f>
        <v>98.48875427246094</v>
      </c>
    </row>
    <row r="5" spans="1:25" s="18" customFormat="1" ht="12.75">
      <c r="A5" s="16" t="s">
        <v>1</v>
      </c>
      <c r="B5" s="17" t="s">
        <v>31</v>
      </c>
      <c r="C5" s="54">
        <f>C4/1000</f>
        <v>0.12472482299804688</v>
      </c>
      <c r="D5" s="54">
        <f aca="true" t="shared" si="0" ref="D5:Y5">D4/1000</f>
        <v>0.06534900665283203</v>
      </c>
      <c r="E5" s="54">
        <f t="shared" si="0"/>
        <v>0</v>
      </c>
      <c r="F5" s="54">
        <f t="shared" si="0"/>
        <v>0.1268647994995117</v>
      </c>
      <c r="G5" s="54">
        <f t="shared" si="0"/>
        <v>0.0662147216796875</v>
      </c>
      <c r="H5" s="54">
        <f t="shared" si="0"/>
        <v>0</v>
      </c>
      <c r="I5" s="54">
        <f t="shared" si="0"/>
        <v>0.1289827880859375</v>
      </c>
      <c r="J5" s="54">
        <f t="shared" si="0"/>
        <v>0.06718582916259766</v>
      </c>
      <c r="K5" s="54">
        <f t="shared" si="0"/>
        <v>0</v>
      </c>
      <c r="L5" s="54">
        <f t="shared" si="0"/>
        <v>0.23422138977050783</v>
      </c>
      <c r="M5" s="54">
        <f t="shared" si="0"/>
        <v>0.09038581085205079</v>
      </c>
      <c r="N5" s="54">
        <f t="shared" si="0"/>
        <v>0</v>
      </c>
      <c r="O5" s="54">
        <f t="shared" si="0"/>
        <v>0.08979353332519531</v>
      </c>
      <c r="P5" s="54">
        <f t="shared" si="0"/>
        <v>0.019933813095092772</v>
      </c>
      <c r="Q5" s="54">
        <f t="shared" si="0"/>
        <v>0</v>
      </c>
      <c r="R5" s="54">
        <f t="shared" si="0"/>
        <v>0.1268574701944987</v>
      </c>
      <c r="S5" s="54">
        <f t="shared" si="0"/>
        <v>0.0662498524983724</v>
      </c>
      <c r="T5" s="54">
        <f t="shared" si="0"/>
        <v>0</v>
      </c>
      <c r="U5" s="54">
        <f t="shared" si="0"/>
        <v>0.16200746154785156</v>
      </c>
      <c r="V5" s="54">
        <f t="shared" si="0"/>
        <v>0.055159811973571775</v>
      </c>
      <c r="W5" s="54">
        <f t="shared" si="0"/>
        <v>0</v>
      </c>
      <c r="X5" s="54">
        <f t="shared" si="0"/>
        <v>0.19035781860351564</v>
      </c>
      <c r="Y5" s="54">
        <f t="shared" si="0"/>
        <v>0.09848875427246094</v>
      </c>
    </row>
    <row r="6" spans="1:25" s="18" customFormat="1" ht="25.5">
      <c r="A6" s="16" t="s">
        <v>11</v>
      </c>
      <c r="B6" s="17" t="s">
        <v>3</v>
      </c>
      <c r="C6" s="22">
        <f>'Baseline Summer'!N5</f>
        <v>73.74250793457031</v>
      </c>
      <c r="D6" s="23">
        <f>'Reduction Summer'!N5</f>
        <v>64.42188262939453</v>
      </c>
      <c r="E6" s="24"/>
      <c r="F6" s="23">
        <f>'Baseline Summer'!O5</f>
        <v>73.9878158569336</v>
      </c>
      <c r="G6" s="22">
        <f>'Reduction Summer'!O5</f>
        <v>64.61165618896484</v>
      </c>
      <c r="H6" s="24"/>
      <c r="I6" s="23">
        <f>'Baseline Summer'!P5</f>
        <v>74.22657012939453</v>
      </c>
      <c r="J6" s="22">
        <f>'Reduction Summer'!P5</f>
        <v>64.82160949707031</v>
      </c>
      <c r="K6" s="24"/>
      <c r="L6" s="23">
        <f>'Baseline Summer'!Q5</f>
        <v>82.8293685913086</v>
      </c>
      <c r="M6" s="22">
        <f>'Reduction Summer'!Q5</f>
        <v>69.09893798828125</v>
      </c>
      <c r="N6" s="24"/>
      <c r="O6" s="23">
        <f>'Baseline Summer'!R5</f>
        <v>69.01453399658203</v>
      </c>
      <c r="P6" s="22">
        <f>'Reduction Summer'!R5</f>
        <v>47.3006591796875</v>
      </c>
      <c r="R6" s="23">
        <f>'Baseline Summer'!S5</f>
        <v>73.98563130696614</v>
      </c>
      <c r="S6" s="22">
        <f>'Reduction Summer'!S5</f>
        <v>64.61838277180989</v>
      </c>
      <c r="U6" s="23">
        <f>'Baseline Summer'!T5</f>
        <v>75.92195129394531</v>
      </c>
      <c r="V6" s="22">
        <f>'Reduction Summer'!T5</f>
        <v>58.199798583984375</v>
      </c>
      <c r="X6" s="23">
        <f>'Baseline Summer'!U5</f>
        <v>74.76015930175781</v>
      </c>
      <c r="Y6" s="22">
        <f>'Reduction Summer'!U5</f>
        <v>62.05094909667969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I6"/>
  <sheetViews>
    <sheetView showGridLines="0" workbookViewId="0" topLeftCell="A1">
      <selection activeCell="L15" sqref="L15"/>
    </sheetView>
  </sheetViews>
  <sheetFormatPr defaultColWidth="9.140625" defaultRowHeight="12.75"/>
  <cols>
    <col min="1" max="1" width="32.8515625" style="3" customWidth="1"/>
    <col min="2" max="2" width="10.00390625" style="0" customWidth="1"/>
    <col min="3" max="3" width="11.7109375" style="0" bestFit="1" customWidth="1"/>
    <col min="4" max="4" width="10.00390625" style="0" customWidth="1"/>
    <col min="5" max="5" width="0" style="0" hidden="1" customWidth="1"/>
    <col min="6" max="6" width="11.28125" style="0" customWidth="1"/>
    <col min="7" max="7" width="10.421875" style="0" customWidth="1"/>
    <col min="8" max="8" width="0" style="0" hidden="1" customWidth="1"/>
    <col min="9" max="9" width="11.28125" style="0" customWidth="1"/>
    <col min="10" max="10" width="10.28125" style="0" customWidth="1"/>
    <col min="11" max="11" width="0" style="0" hidden="1" customWidth="1"/>
    <col min="12" max="12" width="11.28125" style="0" customWidth="1"/>
    <col min="13" max="13" width="10.00390625" style="0" customWidth="1"/>
    <col min="14" max="14" width="0" style="0" hidden="1" customWidth="1"/>
    <col min="15" max="15" width="11.28125" style="0" customWidth="1"/>
    <col min="16" max="16" width="9.8515625" style="0" customWidth="1"/>
    <col min="17" max="17" width="0" style="0" hidden="1" customWidth="1"/>
    <col min="18" max="18" width="11.28125" style="0" customWidth="1"/>
    <col min="19" max="19" width="9.8515625" style="0" customWidth="1"/>
    <col min="20" max="20" width="0" style="0" hidden="1" customWidth="1"/>
    <col min="21" max="21" width="11.28125" style="0" customWidth="1"/>
    <col min="22" max="22" width="9.8515625" style="0" customWidth="1"/>
    <col min="23" max="23" width="0" style="0" hidden="1" customWidth="1"/>
    <col min="24" max="24" width="11.28125" style="0" customWidth="1"/>
    <col min="25" max="25" width="9.8515625" style="0" customWidth="1"/>
  </cols>
  <sheetData>
    <row r="1" ht="15.75">
      <c r="A1" s="33" t="s">
        <v>29</v>
      </c>
    </row>
    <row r="2" spans="1:25" s="21" customFormat="1" ht="30.75" customHeight="1">
      <c r="A2" s="20"/>
      <c r="B2" s="20"/>
      <c r="C2" s="14" t="s">
        <v>15</v>
      </c>
      <c r="D2" s="14"/>
      <c r="F2" s="14" t="s">
        <v>16</v>
      </c>
      <c r="G2" s="14"/>
      <c r="I2" s="14" t="s">
        <v>17</v>
      </c>
      <c r="J2" s="14"/>
      <c r="L2" s="14" t="s">
        <v>18</v>
      </c>
      <c r="M2" s="14"/>
      <c r="O2" s="14" t="s">
        <v>19</v>
      </c>
      <c r="P2" s="14"/>
      <c r="R2" s="14" t="s">
        <v>26</v>
      </c>
      <c r="S2" s="14"/>
      <c r="U2" s="14" t="s">
        <v>27</v>
      </c>
      <c r="V2" s="14"/>
      <c r="X2" s="14" t="s">
        <v>23</v>
      </c>
      <c r="Y2" s="14"/>
    </row>
    <row r="3" spans="1:25" ht="12.75">
      <c r="A3" s="13"/>
      <c r="B3" s="15"/>
      <c r="C3" s="14" t="s">
        <v>24</v>
      </c>
      <c r="D3" s="28" t="s">
        <v>25</v>
      </c>
      <c r="F3" s="14" t="s">
        <v>24</v>
      </c>
      <c r="G3" s="28" t="s">
        <v>25</v>
      </c>
      <c r="I3" s="14" t="s">
        <v>24</v>
      </c>
      <c r="J3" s="28" t="s">
        <v>25</v>
      </c>
      <c r="L3" s="14" t="s">
        <v>24</v>
      </c>
      <c r="M3" s="28" t="s">
        <v>25</v>
      </c>
      <c r="O3" s="14" t="s">
        <v>24</v>
      </c>
      <c r="P3" s="28" t="s">
        <v>25</v>
      </c>
      <c r="R3" s="14" t="s">
        <v>24</v>
      </c>
      <c r="S3" s="28" t="s">
        <v>25</v>
      </c>
      <c r="U3" s="14" t="s">
        <v>24</v>
      </c>
      <c r="V3" s="28" t="s">
        <v>25</v>
      </c>
      <c r="X3" s="14" t="s">
        <v>24</v>
      </c>
      <c r="Y3" s="28" t="s">
        <v>25</v>
      </c>
    </row>
    <row r="4" spans="1:25" s="18" customFormat="1" ht="12.75">
      <c r="A4" s="16" t="s">
        <v>1</v>
      </c>
      <c r="B4" s="17" t="s">
        <v>2</v>
      </c>
      <c r="C4" s="29">
        <f>'Baseline Winter'!D4</f>
        <v>131.1043243408203</v>
      </c>
      <c r="D4" s="30">
        <f>'Reduction Winter'!D4</f>
        <v>74.6561050415039</v>
      </c>
      <c r="E4" s="31"/>
      <c r="F4" s="30">
        <f>'Baseline Winter'!E4</f>
        <v>133.7803955078125</v>
      </c>
      <c r="G4" s="29">
        <f>'Reduction Winter'!E4</f>
        <v>76.01078033447266</v>
      </c>
      <c r="H4" s="31"/>
      <c r="I4" s="30">
        <f>'Baseline Winter'!F4</f>
        <v>130.8499755859375</v>
      </c>
      <c r="J4" s="29">
        <f>'Reduction Winter'!F4</f>
        <v>75.5906753540039</v>
      </c>
      <c r="K4" s="31"/>
      <c r="L4" s="30">
        <f>'Baseline Winter'!G4</f>
        <v>310.40191650390625</v>
      </c>
      <c r="M4" s="29">
        <f>'Reduction Winter'!G4</f>
        <v>159.56663513183594</v>
      </c>
      <c r="N4" s="31"/>
      <c r="O4" s="30">
        <f>'Baseline Winter'!H4</f>
        <v>143.43174743652344</v>
      </c>
      <c r="P4" s="29">
        <f>'Reduction Winter'!H4</f>
        <v>28.267044067382812</v>
      </c>
      <c r="R4" s="30">
        <f>'Baseline Winter'!I4</f>
        <v>131.91156514485678</v>
      </c>
      <c r="S4" s="29">
        <f>'Reduction Winter'!I4</f>
        <v>75.41918690999348</v>
      </c>
      <c r="U4" s="30">
        <f>'Baseline Winter'!J4</f>
        <v>226.91683197021484</v>
      </c>
      <c r="V4" s="29">
        <f>'Reduction Winter'!J4</f>
        <v>93.91683959960938</v>
      </c>
      <c r="X4" s="30">
        <f>'Baseline Winter'!K4</f>
        <v>237.72933959960938</v>
      </c>
      <c r="Y4" s="29">
        <f>'Reduction Winter'!K4</f>
        <v>112.36934661865234</v>
      </c>
    </row>
    <row r="5" spans="1:25" s="18" customFormat="1" ht="12.75">
      <c r="A5" s="16" t="s">
        <v>33</v>
      </c>
      <c r="B5" s="17" t="s">
        <v>31</v>
      </c>
      <c r="C5" s="53">
        <f>C4/1000</f>
        <v>0.1311043243408203</v>
      </c>
      <c r="D5" s="53">
        <f aca="true" t="shared" si="0" ref="D5:Y5">D4/1000</f>
        <v>0.07465610504150391</v>
      </c>
      <c r="E5" s="53">
        <f t="shared" si="0"/>
        <v>0</v>
      </c>
      <c r="F5" s="53">
        <f t="shared" si="0"/>
        <v>0.1337803955078125</v>
      </c>
      <c r="G5" s="53">
        <f t="shared" si="0"/>
        <v>0.07601078033447266</v>
      </c>
      <c r="H5" s="53">
        <f t="shared" si="0"/>
        <v>0</v>
      </c>
      <c r="I5" s="53">
        <f t="shared" si="0"/>
        <v>0.1308499755859375</v>
      </c>
      <c r="J5" s="53">
        <f t="shared" si="0"/>
        <v>0.0755906753540039</v>
      </c>
      <c r="K5" s="53">
        <f t="shared" si="0"/>
        <v>0</v>
      </c>
      <c r="L5" s="53">
        <f t="shared" si="0"/>
        <v>0.31040191650390625</v>
      </c>
      <c r="M5" s="53">
        <f t="shared" si="0"/>
        <v>0.15956663513183594</v>
      </c>
      <c r="N5" s="53">
        <f t="shared" si="0"/>
        <v>0</v>
      </c>
      <c r="O5" s="53">
        <f t="shared" si="0"/>
        <v>0.14343174743652343</v>
      </c>
      <c r="P5" s="53">
        <f t="shared" si="0"/>
        <v>0.028267044067382813</v>
      </c>
      <c r="Q5" s="53">
        <f t="shared" si="0"/>
        <v>0</v>
      </c>
      <c r="R5" s="53">
        <f t="shared" si="0"/>
        <v>0.13191156514485677</v>
      </c>
      <c r="S5" s="53">
        <f t="shared" si="0"/>
        <v>0.07541918690999348</v>
      </c>
      <c r="T5" s="53">
        <f t="shared" si="0"/>
        <v>0</v>
      </c>
      <c r="U5" s="53">
        <f t="shared" si="0"/>
        <v>0.22691683197021484</v>
      </c>
      <c r="V5" s="53">
        <f t="shared" si="0"/>
        <v>0.09391683959960938</v>
      </c>
      <c r="W5" s="53">
        <f t="shared" si="0"/>
        <v>0</v>
      </c>
      <c r="X5" s="53">
        <f t="shared" si="0"/>
        <v>0.23772933959960937</v>
      </c>
      <c r="Y5" s="53">
        <f t="shared" si="0"/>
        <v>0.11236934661865235</v>
      </c>
    </row>
    <row r="6" spans="1:35" s="18" customFormat="1" ht="12.75">
      <c r="A6" s="16" t="s">
        <v>11</v>
      </c>
      <c r="B6" s="17" t="s">
        <v>4</v>
      </c>
      <c r="C6" s="49">
        <f>'Baseline Winter'!N5</f>
        <v>74.46182250976562</v>
      </c>
      <c r="D6" s="50">
        <f>'Reduction Winter'!N5</f>
        <v>66.34190368652344</v>
      </c>
      <c r="E6" s="51"/>
      <c r="F6" s="50">
        <f>'Baseline Winter'!O5</f>
        <v>74.7531967163086</v>
      </c>
      <c r="G6" s="49">
        <f>'Reduction Winter'!O5</f>
        <v>66.6012191772461</v>
      </c>
      <c r="H6" s="51"/>
      <c r="I6" s="50">
        <f>'Baseline Winter'!P5</f>
        <v>74.43382263183594</v>
      </c>
      <c r="J6" s="49">
        <f>'Reduction Winter'!P5</f>
        <v>66.52130126953125</v>
      </c>
      <c r="K6" s="51"/>
      <c r="L6" s="50">
        <f>'Baseline Winter'!Q5</f>
        <v>86.89005279541016</v>
      </c>
      <c r="M6" s="49">
        <f>'Reduction Winter'!Q5</f>
        <v>77.2948989868164</v>
      </c>
      <c r="N6" s="51"/>
      <c r="O6" s="50">
        <f>'Baseline Winter'!R5</f>
        <v>75.7576904296875</v>
      </c>
      <c r="P6" s="49">
        <f>'Reduction Winter'!R5</f>
        <v>52.33726501464844</v>
      </c>
      <c r="Q6" s="52"/>
      <c r="R6" s="50">
        <f>'Baseline Winter'!S5</f>
        <v>74.54961395263672</v>
      </c>
      <c r="S6" s="49">
        <f>'Reduction Winter'!S5</f>
        <v>66.48814137776692</v>
      </c>
      <c r="T6" s="52"/>
      <c r="U6" s="50">
        <f>'Baseline Winter'!T5</f>
        <v>81.32387161254883</v>
      </c>
      <c r="V6" s="49">
        <f>'Reduction Winter'!T5</f>
        <v>64.81608200073242</v>
      </c>
      <c r="W6" s="52"/>
      <c r="X6" s="50">
        <f>'Baseline Winter'!U5</f>
        <v>77.25931701660156</v>
      </c>
      <c r="Y6" s="49">
        <f>'Reduction Winter'!U5</f>
        <v>65.81931762695312</v>
      </c>
      <c r="Z6" s="52"/>
      <c r="AA6" s="52"/>
      <c r="AB6" s="52"/>
      <c r="AC6" s="52"/>
      <c r="AD6" s="52"/>
      <c r="AE6" s="52"/>
      <c r="AF6" s="52"/>
      <c r="AG6" s="52"/>
      <c r="AH6" s="52"/>
      <c r="AI6" s="5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22"/>
  <sheetViews>
    <sheetView workbookViewId="0" topLeftCell="A5">
      <selection activeCell="J22" sqref="J22"/>
    </sheetView>
  </sheetViews>
  <sheetFormatPr defaultColWidth="9.140625" defaultRowHeight="12.75"/>
  <cols>
    <col min="2" max="2" width="31.28125" style="0" customWidth="1"/>
    <col min="3" max="3" width="10.421875" style="0" bestFit="1" customWidth="1"/>
  </cols>
  <sheetData>
    <row r="4" ht="12.75">
      <c r="B4" s="25" t="s">
        <v>14</v>
      </c>
    </row>
    <row r="5" spans="4:8" ht="12.75"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2:8" ht="25.5">
      <c r="B6" s="2" t="s">
        <v>5</v>
      </c>
      <c r="C6">
        <v>10</v>
      </c>
      <c r="D6" s="26" t="e">
        <f>'Baseline Summer'!#REF!</f>
        <v>#REF!</v>
      </c>
      <c r="E6" s="26" t="e">
        <f>'Baseline Summer'!#REF!</f>
        <v>#REF!</v>
      </c>
      <c r="F6" s="26" t="e">
        <f>'Baseline Summer'!#REF!</f>
        <v>#REF!</v>
      </c>
      <c r="G6" s="26" t="e">
        <f>'Baseline Summer'!#REF!</f>
        <v>#REF!</v>
      </c>
      <c r="H6" s="26" t="e">
        <f>'Baseline Summer'!#REF!</f>
        <v>#REF!</v>
      </c>
    </row>
    <row r="7" spans="2:8" ht="25.5">
      <c r="B7" s="2" t="s">
        <v>6</v>
      </c>
      <c r="C7">
        <v>20</v>
      </c>
      <c r="D7" s="26" t="e">
        <f>'Baseline Summer'!#REF!</f>
        <v>#REF!</v>
      </c>
      <c r="E7" s="26" t="e">
        <f>'Baseline Summer'!#REF!</f>
        <v>#REF!</v>
      </c>
      <c r="F7" s="26" t="e">
        <f>'Baseline Summer'!#REF!</f>
        <v>#REF!</v>
      </c>
      <c r="G7" s="26" t="e">
        <f>'Baseline Summer'!#REF!</f>
        <v>#REF!</v>
      </c>
      <c r="H7" s="26" t="e">
        <f>'Baseline Summer'!#REF!</f>
        <v>#REF!</v>
      </c>
    </row>
    <row r="8" spans="2:8" ht="25.5">
      <c r="B8" s="2" t="s">
        <v>7</v>
      </c>
      <c r="C8">
        <v>30</v>
      </c>
      <c r="D8" s="26" t="e">
        <f>'Baseline Summer'!#REF!</f>
        <v>#REF!</v>
      </c>
      <c r="E8" s="26" t="e">
        <f>'Baseline Summer'!#REF!</f>
        <v>#REF!</v>
      </c>
      <c r="F8" s="26" t="e">
        <f>'Baseline Summer'!#REF!</f>
        <v>#REF!</v>
      </c>
      <c r="G8" s="26" t="e">
        <f>'Baseline Summer'!#REF!</f>
        <v>#REF!</v>
      </c>
      <c r="H8" s="26" t="e">
        <f>'Baseline Summer'!#REF!</f>
        <v>#REF!</v>
      </c>
    </row>
    <row r="9" spans="2:8" ht="25.5">
      <c r="B9" s="2" t="s">
        <v>8</v>
      </c>
      <c r="C9">
        <v>40</v>
      </c>
      <c r="D9" s="26" t="e">
        <f>'Baseline Summer'!#REF!</f>
        <v>#REF!</v>
      </c>
      <c r="E9" s="26" t="e">
        <f>'Baseline Summer'!#REF!</f>
        <v>#REF!</v>
      </c>
      <c r="F9" s="26" t="e">
        <f>'Baseline Summer'!#REF!</f>
        <v>#REF!</v>
      </c>
      <c r="G9" s="26" t="e">
        <f>'Baseline Summer'!#REF!</f>
        <v>#REF!</v>
      </c>
      <c r="H9" s="26" t="e">
        <f>'Baseline Summer'!#REF!</f>
        <v>#REF!</v>
      </c>
    </row>
    <row r="10" spans="2:8" ht="25.5">
      <c r="B10" s="2" t="s">
        <v>9</v>
      </c>
      <c r="C10">
        <v>50</v>
      </c>
      <c r="D10" s="26" t="e">
        <f>'Baseline Summer'!#REF!</f>
        <v>#REF!</v>
      </c>
      <c r="E10" s="26" t="e">
        <f>'Baseline Summer'!#REF!</f>
        <v>#REF!</v>
      </c>
      <c r="F10" s="26" t="e">
        <f>'Baseline Summer'!#REF!</f>
        <v>#REF!</v>
      </c>
      <c r="G10" s="26" t="e">
        <f>'Baseline Summer'!#REF!</f>
        <v>#REF!</v>
      </c>
      <c r="H10" s="26" t="e">
        <f>'Baseline Summer'!#REF!</f>
        <v>#REF!</v>
      </c>
    </row>
    <row r="11" spans="2:8" ht="25.5">
      <c r="B11" s="2" t="s">
        <v>10</v>
      </c>
      <c r="C11">
        <v>60</v>
      </c>
      <c r="D11" s="26" t="e">
        <f>'Baseline Summer'!#REF!</f>
        <v>#REF!</v>
      </c>
      <c r="E11" s="26" t="e">
        <f>'Baseline Summer'!#REF!</f>
        <v>#REF!</v>
      </c>
      <c r="F11" s="26" t="e">
        <f>'Baseline Summer'!#REF!</f>
        <v>#REF!</v>
      </c>
      <c r="G11" s="26" t="e">
        <f>'Baseline Summer'!#REF!</f>
        <v>#REF!</v>
      </c>
      <c r="H11" s="26" t="e">
        <f>'Baseline Summer'!#REF!</f>
        <v>#REF!</v>
      </c>
    </row>
    <row r="15" ht="12.75">
      <c r="B15" s="25" t="s">
        <v>13</v>
      </c>
    </row>
    <row r="16" spans="4:8" ht="12.75">
      <c r="D16" t="s">
        <v>15</v>
      </c>
      <c r="E16" t="s">
        <v>16</v>
      </c>
      <c r="F16" t="s">
        <v>17</v>
      </c>
      <c r="G16" t="s">
        <v>18</v>
      </c>
      <c r="H16" t="s">
        <v>19</v>
      </c>
    </row>
    <row r="17" spans="2:8" ht="25.5">
      <c r="B17" s="2" t="s">
        <v>5</v>
      </c>
      <c r="C17">
        <v>10</v>
      </c>
      <c r="D17" s="1" t="e">
        <f>'Reduction Summer'!#REF!</f>
        <v>#REF!</v>
      </c>
      <c r="E17" s="1" t="e">
        <f>'Reduction Summer'!#REF!</f>
        <v>#REF!</v>
      </c>
      <c r="F17" s="1" t="e">
        <f>'Reduction Summer'!#REF!</f>
        <v>#REF!</v>
      </c>
      <c r="G17" s="1" t="e">
        <f>'Reduction Summer'!#REF!</f>
        <v>#REF!</v>
      </c>
      <c r="H17" s="1" t="e">
        <f>'Reduction Summer'!#REF!</f>
        <v>#REF!</v>
      </c>
    </row>
    <row r="18" spans="2:8" ht="25.5">
      <c r="B18" s="2" t="s">
        <v>6</v>
      </c>
      <c r="C18">
        <v>20</v>
      </c>
      <c r="D18" s="1" t="e">
        <f>'Reduction Summer'!#REF!</f>
        <v>#REF!</v>
      </c>
      <c r="E18" s="1" t="e">
        <f>'Reduction Summer'!#REF!</f>
        <v>#REF!</v>
      </c>
      <c r="F18" s="1" t="e">
        <f>'Reduction Summer'!#REF!</f>
        <v>#REF!</v>
      </c>
      <c r="G18" s="1" t="e">
        <f>'Reduction Summer'!#REF!</f>
        <v>#REF!</v>
      </c>
      <c r="H18" s="1" t="e">
        <f>'Reduction Summer'!#REF!</f>
        <v>#REF!</v>
      </c>
    </row>
    <row r="19" spans="2:8" ht="25.5">
      <c r="B19" s="2" t="s">
        <v>7</v>
      </c>
      <c r="C19">
        <v>30</v>
      </c>
      <c r="D19" s="1" t="e">
        <f>'Reduction Summer'!#REF!</f>
        <v>#REF!</v>
      </c>
      <c r="E19" s="1" t="e">
        <f>'Reduction Summer'!#REF!</f>
        <v>#REF!</v>
      </c>
      <c r="F19" s="1" t="e">
        <f>'Reduction Summer'!#REF!</f>
        <v>#REF!</v>
      </c>
      <c r="G19" s="1" t="e">
        <f>'Reduction Summer'!#REF!</f>
        <v>#REF!</v>
      </c>
      <c r="H19" s="1" t="e">
        <f>'Reduction Summer'!#REF!</f>
        <v>#REF!</v>
      </c>
    </row>
    <row r="20" spans="2:8" ht="25.5">
      <c r="B20" s="2" t="s">
        <v>8</v>
      </c>
      <c r="C20">
        <v>40</v>
      </c>
      <c r="D20" s="1" t="e">
        <f>'Reduction Summer'!#REF!</f>
        <v>#REF!</v>
      </c>
      <c r="E20" s="1" t="e">
        <f>'Reduction Summer'!#REF!</f>
        <v>#REF!</v>
      </c>
      <c r="F20" s="1" t="e">
        <f>'Reduction Summer'!#REF!</f>
        <v>#REF!</v>
      </c>
      <c r="G20" s="1" t="e">
        <f>'Reduction Summer'!#REF!</f>
        <v>#REF!</v>
      </c>
      <c r="H20" s="1" t="e">
        <f>'Reduction Summer'!#REF!</f>
        <v>#REF!</v>
      </c>
    </row>
    <row r="21" spans="2:8" ht="25.5">
      <c r="B21" s="2" t="s">
        <v>9</v>
      </c>
      <c r="C21">
        <v>50</v>
      </c>
      <c r="D21" s="1" t="e">
        <f>'Reduction Summer'!#REF!</f>
        <v>#REF!</v>
      </c>
      <c r="E21" s="1" t="e">
        <f>'Reduction Summer'!#REF!</f>
        <v>#REF!</v>
      </c>
      <c r="F21" s="1" t="e">
        <f>'Reduction Summer'!#REF!</f>
        <v>#REF!</v>
      </c>
      <c r="G21" s="1" t="e">
        <f>'Reduction Summer'!#REF!</f>
        <v>#REF!</v>
      </c>
      <c r="H21" s="1" t="e">
        <f>'Reduction Summer'!#REF!</f>
        <v>#REF!</v>
      </c>
    </row>
    <row r="22" spans="2:8" ht="25.5">
      <c r="B22" s="2" t="s">
        <v>10</v>
      </c>
      <c r="C22">
        <v>60</v>
      </c>
      <c r="D22" s="1" t="e">
        <f>'Reduction Summer'!#REF!</f>
        <v>#REF!</v>
      </c>
      <c r="E22" s="1" t="e">
        <f>'Reduction Summer'!#REF!</f>
        <v>#REF!</v>
      </c>
      <c r="F22" s="1" t="e">
        <f>'Reduction Summer'!#REF!</f>
        <v>#REF!</v>
      </c>
      <c r="G22" s="1" t="e">
        <f>'Reduction Summer'!#REF!</f>
        <v>#REF!</v>
      </c>
      <c r="H22" s="1" t="e">
        <f>'Reduction Summer'!#REF!</f>
        <v>#REF!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egaddis</dc:creator>
  <cp:keywords/>
  <dc:description/>
  <cp:lastModifiedBy>egaddis</cp:lastModifiedBy>
  <cp:lastPrinted>2007-10-22T15:01:47Z</cp:lastPrinted>
  <dcterms:created xsi:type="dcterms:W3CDTF">2007-08-09T22:53:46Z</dcterms:created>
  <dcterms:modified xsi:type="dcterms:W3CDTF">2009-08-03T16:19:42Z</dcterms:modified>
  <cp:category/>
  <cp:version/>
  <cp:contentType/>
  <cp:contentStatus/>
</cp:coreProperties>
</file>